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Jenner\Dropbox\LINK Sebrae\Consultoria\ONLINE\Materiais Desenvolvidos\"/>
    </mc:Choice>
  </mc:AlternateContent>
  <xr:revisionPtr revIDLastSave="0" documentId="13_ncr:1_{4DEC7A45-660F-4E19-8269-06DD2FF2B84D}" xr6:coauthVersionLast="45" xr6:coauthVersionMax="45" xr10:uidLastSave="{00000000-0000-0000-0000-000000000000}"/>
  <bookViews>
    <workbookView xWindow="-120" yWindow="-120" windowWidth="20730" windowHeight="11160" tabRatio="35" xr2:uid="{00000000-000D-0000-FFFF-FFFF00000000}"/>
  </bookViews>
  <sheets>
    <sheet name="MENU" sheetId="1" r:id="rId1"/>
    <sheet name="PE PRODUTO ÚNICO" sheetId="2" r:id="rId2"/>
    <sheet name="PE VÁRIOS PRODUT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3" l="1"/>
  <c r="F20" i="3"/>
  <c r="D13" i="3"/>
  <c r="F17" i="3" s="1"/>
  <c r="F18" i="3" l="1"/>
  <c r="G18" i="3" s="1"/>
  <c r="G20" i="3"/>
  <c r="G17" i="3"/>
  <c r="B4" i="3"/>
  <c r="D5" i="3"/>
  <c r="B13" i="3"/>
  <c r="I13" i="3"/>
  <c r="F13" i="3"/>
  <c r="F11" i="2"/>
  <c r="I11" i="2"/>
  <c r="D11" i="2"/>
  <c r="D13" i="2" s="1"/>
  <c r="L13" i="2"/>
  <c r="F19" i="3" l="1"/>
  <c r="G19" i="3" s="1"/>
  <c r="F21" i="3"/>
  <c r="G21" i="3" s="1"/>
</calcChain>
</file>

<file path=xl/sharedStrings.xml><?xml version="1.0" encoding="utf-8"?>
<sst xmlns="http://schemas.openxmlformats.org/spreadsheetml/2006/main" count="32" uniqueCount="27">
  <si>
    <t>CALCULO PONTO DE EQUILÍBRIO PRODUTO ÚNICO</t>
  </si>
  <si>
    <t>CALCULO PONTO DE EQUILÍBRIO VÁRIOS PRODUTOS</t>
  </si>
  <si>
    <t>PREÇO DE VENDA DO PRODUTO [R$]:</t>
  </si>
  <si>
    <t>PONTO EQUILÍBRIO EM [R$]:</t>
  </si>
  <si>
    <t>MARGEM CONTRIBUIÇÃO DESEJADA EM %:</t>
  </si>
  <si>
    <t>PONTO EQUILÍBRIO EM QUANTIDADE:</t>
  </si>
  <si>
    <t>GASTO FIXO MÉDIO MENSAL [R$]:</t>
  </si>
  <si>
    <t xml:space="preserve">QTDE DE ITENS  VENDIDOS A PREÇO DE VENDA DE R$ </t>
  </si>
  <si>
    <t>Informe o preço de venda práticado</t>
  </si>
  <si>
    <t>Informe a margem bruta desejada</t>
  </si>
  <si>
    <t>Informe o gasto fixo médio, de preferência dos últimos 12 meses</t>
  </si>
  <si>
    <t>Informe lucro desejado no mês</t>
  </si>
  <si>
    <t>LUCRO MÉDIO MENSAL DESEJADO [R$]:</t>
  </si>
  <si>
    <t>Informe vendas à prazo + à vista  ou selecione a opção "não sei"</t>
  </si>
  <si>
    <t>Informe os custos variáveis totais no período se necessário</t>
  </si>
  <si>
    <t>Informe a margem bruta desejada em %</t>
  </si>
  <si>
    <t xml:space="preserve">selecione a opção acima                 </t>
  </si>
  <si>
    <t>MENU</t>
  </si>
  <si>
    <t>DEMONSTRATIVO</t>
  </si>
  <si>
    <t>FATURAMENTO</t>
  </si>
  <si>
    <t>GASTO VARIÁVEL</t>
  </si>
  <si>
    <t>GASTO FIXO</t>
  </si>
  <si>
    <t>LUCRO</t>
  </si>
  <si>
    <t>MARGEM DE CONTRIBUIÇÃO</t>
  </si>
  <si>
    <t>VALOR</t>
  </si>
  <si>
    <t>%</t>
  </si>
  <si>
    <t>FATURAMENTO MÉDIO MENSAL [R$]: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</si>
</sst>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92D050"/>
      <name val="Calibri"/>
      <family val="2"/>
      <scheme val="minor"/>
    </font>
    <font>
      <sz val="18"/>
      <color theme="1" tint="0.14999847407452621"/>
      <name val="Calibri"/>
      <family val="2"/>
      <scheme val="minor"/>
    </font>
    <font>
      <b/>
      <sz val="18"/>
      <color theme="1" tint="0.249977111117893"/>
      <name val="Calibri"/>
      <family val="2"/>
      <scheme val="minor"/>
    </font>
    <font>
      <sz val="18"/>
      <color theme="0" tint="-4.9989318521683403E-2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FFC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2"/>
      <color rgb="FFFFC000"/>
      <name val="Calibri"/>
      <family val="2"/>
      <scheme val="minor"/>
    </font>
    <font>
      <u/>
      <sz val="22"/>
      <color theme="8" tint="0.39997558519241921"/>
      <name val="Calibri"/>
      <family val="2"/>
      <scheme val="minor"/>
    </font>
    <font>
      <u/>
      <sz val="14"/>
      <color theme="8" tint="0.39997558519241921"/>
      <name val="Calibri"/>
      <family val="2"/>
      <scheme val="minor"/>
    </font>
    <font>
      <u/>
      <sz val="14"/>
      <color rgb="FFFFC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3" fontId="3" fillId="3" borderId="1" xfId="1" applyFont="1" applyFill="1" applyBorder="1" applyAlignment="1">
      <alignment horizontal="center" vertical="center"/>
    </xf>
    <xf numFmtId="9" fontId="3" fillId="3" borderId="1" xfId="2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2" fillId="4" borderId="0" xfId="0" applyFont="1" applyFill="1" applyAlignment="1">
      <alignment vertical="center"/>
    </xf>
    <xf numFmtId="0" fontId="0" fillId="4" borderId="0" xfId="0" applyFill="1"/>
    <xf numFmtId="0" fontId="4" fillId="4" borderId="0" xfId="0" applyFont="1" applyFill="1" applyAlignment="1">
      <alignment horizontal="right" vertical="center"/>
    </xf>
    <xf numFmtId="43" fontId="5" fillId="5" borderId="1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43" fontId="7" fillId="4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43" fontId="7" fillId="4" borderId="0" xfId="0" applyNumberFormat="1" applyFont="1" applyFill="1" applyAlignment="1">
      <alignment vertical="center"/>
    </xf>
    <xf numFmtId="1" fontId="5" fillId="5" borderId="1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right" vertical="center"/>
    </xf>
    <xf numFmtId="0" fontId="2" fillId="5" borderId="2" xfId="0" applyFont="1" applyFill="1" applyBorder="1" applyAlignment="1">
      <alignment horizontal="right" vertical="center"/>
    </xf>
    <xf numFmtId="9" fontId="10" fillId="2" borderId="0" xfId="2" applyFont="1" applyFill="1"/>
    <xf numFmtId="0" fontId="0" fillId="2" borderId="0" xfId="0" applyFill="1" applyAlignment="1">
      <alignment horizontal="center" vertical="center"/>
    </xf>
    <xf numFmtId="0" fontId="11" fillId="2" borderId="0" xfId="0" applyFont="1" applyFill="1" applyAlignment="1">
      <alignment horizontal="right"/>
    </xf>
    <xf numFmtId="0" fontId="0" fillId="5" borderId="0" xfId="0" applyFill="1"/>
    <xf numFmtId="0" fontId="9" fillId="5" borderId="0" xfId="0" applyFont="1" applyFill="1" applyAlignment="1">
      <alignment horizontal="center" vertical="center"/>
    </xf>
    <xf numFmtId="0" fontId="13" fillId="6" borderId="3" xfId="3" applyFont="1" applyFill="1" applyBorder="1" applyAlignment="1">
      <alignment horizontal="center" vertical="center"/>
    </xf>
    <xf numFmtId="0" fontId="14" fillId="6" borderId="3" xfId="3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center" vertical="center"/>
    </xf>
    <xf numFmtId="44" fontId="5" fillId="5" borderId="1" xfId="4" applyFont="1" applyFill="1" applyBorder="1" applyAlignment="1">
      <alignment horizontal="center" vertical="center"/>
    </xf>
    <xf numFmtId="44" fontId="3" fillId="3" borderId="1" xfId="4" applyFont="1" applyFill="1" applyBorder="1" applyAlignment="1">
      <alignment horizontal="center" vertical="center"/>
    </xf>
    <xf numFmtId="0" fontId="0" fillId="7" borderId="0" xfId="0" applyFill="1"/>
    <xf numFmtId="0" fontId="17" fillId="7" borderId="0" xfId="0" applyFont="1" applyFill="1"/>
    <xf numFmtId="0" fontId="17" fillId="7" borderId="0" xfId="0" applyFont="1" applyFill="1" applyAlignment="1">
      <alignment horizontal="center"/>
    </xf>
    <xf numFmtId="44" fontId="0" fillId="7" borderId="0" xfId="0" applyNumberFormat="1" applyFill="1"/>
    <xf numFmtId="10" fontId="0" fillId="7" borderId="0" xfId="2" applyNumberFormat="1" applyFont="1" applyFill="1" applyAlignment="1">
      <alignment horizontal="center"/>
    </xf>
    <xf numFmtId="44" fontId="0" fillId="7" borderId="0" xfId="4" applyFont="1" applyFill="1"/>
    <xf numFmtId="44" fontId="18" fillId="7" borderId="0" xfId="0" applyNumberFormat="1" applyFont="1" applyFill="1"/>
    <xf numFmtId="10" fontId="18" fillId="7" borderId="0" xfId="2" applyNumberFormat="1" applyFont="1" applyFill="1" applyAlignment="1">
      <alignment horizontal="center"/>
    </xf>
    <xf numFmtId="0" fontId="0" fillId="8" borderId="0" xfId="0" applyFill="1"/>
  </cellXfs>
  <cellStyles count="5">
    <cellStyle name="Hiperlink" xfId="3" builtinId="8"/>
    <cellStyle name="Moeda" xfId="4" builtinId="4"/>
    <cellStyle name="Normal" xfId="0" builtinId="0"/>
    <cellStyle name="Porcentagem" xfId="2" builtinId="5"/>
    <cellStyle name="Vírgula" xfId="1" builtinId="3"/>
  </cellStyles>
  <dxfs count="2">
    <dxf>
      <fill>
        <patternFill patternType="lightTrellis">
          <bgColor theme="1" tint="0.34998626667073579"/>
        </patternFill>
      </fill>
    </dxf>
    <dxf>
      <fill>
        <patternFill patternType="lightTrellis"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twitter.com/linkempresa1" TargetMode="External"/><Relationship Id="rId3" Type="http://schemas.openxmlformats.org/officeDocument/2006/relationships/image" Target="../media/image2.jpeg"/><Relationship Id="rId7" Type="http://schemas.openxmlformats.org/officeDocument/2006/relationships/image" Target="../media/image4.jpeg"/><Relationship Id="rId2" Type="http://schemas.openxmlformats.org/officeDocument/2006/relationships/hyperlink" Target="https://www.instagram.com/linkempresa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youtube.com/channel/UC95HJRRdjmccSIp-7T8SA4Q?view_as=subscriber" TargetMode="External"/><Relationship Id="rId11" Type="http://schemas.openxmlformats.org/officeDocument/2006/relationships/image" Target="../media/image6.png"/><Relationship Id="rId5" Type="http://schemas.openxmlformats.org/officeDocument/2006/relationships/image" Target="../media/image3.jpeg"/><Relationship Id="rId10" Type="http://schemas.openxmlformats.org/officeDocument/2006/relationships/hyperlink" Target="https://www.linkedin.com/in/linkempresa/" TargetMode="External"/><Relationship Id="rId4" Type="http://schemas.openxmlformats.org/officeDocument/2006/relationships/hyperlink" Target="https://www.facebook.com/linkempresa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66675</xdr:rowOff>
    </xdr:from>
    <xdr:to>
      <xdr:col>0</xdr:col>
      <xdr:colOff>3676650</xdr:colOff>
      <xdr:row>7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A27E87E-2D6E-4B68-A827-3C578D613E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93" t="10633" r="21424" b="13418"/>
        <a:stretch/>
      </xdr:blipFill>
      <xdr:spPr>
        <a:xfrm>
          <a:off x="657225" y="66675"/>
          <a:ext cx="3019425" cy="2857500"/>
        </a:xfrm>
        <a:prstGeom prst="rect">
          <a:avLst/>
        </a:prstGeom>
      </xdr:spPr>
    </xdr:pic>
    <xdr:clientData/>
  </xdr:twoCellAnchor>
  <xdr:twoCellAnchor editAs="oneCell">
    <xdr:from>
      <xdr:col>0</xdr:col>
      <xdr:colOff>1114426</xdr:colOff>
      <xdr:row>9</xdr:row>
      <xdr:rowOff>57151</xdr:rowOff>
    </xdr:from>
    <xdr:to>
      <xdr:col>0</xdr:col>
      <xdr:colOff>1390650</xdr:colOff>
      <xdr:row>10</xdr:row>
      <xdr:rowOff>142875</xdr:rowOff>
    </xdr:to>
    <xdr:pic>
      <xdr:nvPicPr>
        <xdr:cNvPr id="5" name="Imagem 4" descr="Tudo sobre Instagram - História e Notícias - Canaltech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A130F3-9EC5-4BFE-A537-8730C7ED3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6" y="3276601"/>
          <a:ext cx="276224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1524000</xdr:colOff>
      <xdr:row>9</xdr:row>
      <xdr:rowOff>76201</xdr:rowOff>
    </xdr:from>
    <xdr:to>
      <xdr:col>0</xdr:col>
      <xdr:colOff>1762125</xdr:colOff>
      <xdr:row>10</xdr:row>
      <xdr:rowOff>123826</xdr:rowOff>
    </xdr:to>
    <xdr:pic>
      <xdr:nvPicPr>
        <xdr:cNvPr id="6" name="Imagem 5" descr="Facebook – Apps no Google Play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5D00E72-4DA7-47B9-9CA0-57056EC5B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295651"/>
          <a:ext cx="2381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1943100</xdr:colOff>
      <xdr:row>9</xdr:row>
      <xdr:rowOff>66675</xdr:rowOff>
    </xdr:from>
    <xdr:to>
      <xdr:col>0</xdr:col>
      <xdr:colOff>2190749</xdr:colOff>
      <xdr:row>10</xdr:row>
      <xdr:rowOff>123824</xdr:rowOff>
    </xdr:to>
    <xdr:pic>
      <xdr:nvPicPr>
        <xdr:cNvPr id="7" name="Imagem 6" descr="YouTube está a pensar em lançar um novo canal de subscriçã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6A7D7D5-8EA8-4029-B437-E1293470F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3286125"/>
          <a:ext cx="247649" cy="247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2324100</xdr:colOff>
      <xdr:row>9</xdr:row>
      <xdr:rowOff>9525</xdr:rowOff>
    </xdr:from>
    <xdr:to>
      <xdr:col>0</xdr:col>
      <xdr:colOff>2695575</xdr:colOff>
      <xdr:row>11</xdr:row>
      <xdr:rowOff>0</xdr:rowOff>
    </xdr:to>
    <xdr:pic>
      <xdr:nvPicPr>
        <xdr:cNvPr id="8" name="Imagem 7" descr="Como Tweetar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E33221A-32F3-4741-AF3C-8068DFE8D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3228975"/>
          <a:ext cx="371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2733675</xdr:colOff>
      <xdr:row>9</xdr:row>
      <xdr:rowOff>66676</xdr:rowOff>
    </xdr:from>
    <xdr:to>
      <xdr:col>0</xdr:col>
      <xdr:colOff>2987323</xdr:colOff>
      <xdr:row>10</xdr:row>
      <xdr:rowOff>148301</xdr:rowOff>
    </xdr:to>
    <xdr:pic>
      <xdr:nvPicPr>
        <xdr:cNvPr id="9" name="Imagem 8" descr="LinkedIn acusado de arrepiar o acesso à informação on-line – Naked ...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7EBE3447-910F-4684-B6AA-716732EACA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45" t="1852" r="25402" b="-1852"/>
        <a:stretch/>
      </xdr:blipFill>
      <xdr:spPr bwMode="auto">
        <a:xfrm>
          <a:off x="2733675" y="3286126"/>
          <a:ext cx="253648" cy="27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5</xdr:row>
      <xdr:rowOff>342900</xdr:rowOff>
    </xdr:from>
    <xdr:to>
      <xdr:col>5</xdr:col>
      <xdr:colOff>638175</xdr:colOff>
      <xdr:row>5</xdr:row>
      <xdr:rowOff>342900</xdr:rowOff>
    </xdr:to>
    <xdr:cxnSp macro="">
      <xdr:nvCxnSpPr>
        <xdr:cNvPr id="3" name="Conector de Seta Reta 2">
          <a:extLst>
            <a:ext uri="{FF2B5EF4-FFF2-40B4-BE49-F238E27FC236}">
              <a16:creationId xmlns:a16="http://schemas.microsoft.com/office/drawing/2014/main" id="{1C086BE7-29C6-4061-9BB9-00C2794D9F29}"/>
            </a:ext>
          </a:extLst>
        </xdr:cNvPr>
        <xdr:cNvCxnSpPr/>
      </xdr:nvCxnSpPr>
      <xdr:spPr>
        <a:xfrm flipH="1">
          <a:off x="6572250" y="1704975"/>
          <a:ext cx="752475" cy="0"/>
        </a:xfrm>
        <a:prstGeom prst="straightConnector1">
          <a:avLst/>
        </a:prstGeom>
        <a:ln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</xdr:colOff>
      <xdr:row>3</xdr:row>
      <xdr:rowOff>333375</xdr:rowOff>
    </xdr:from>
    <xdr:to>
      <xdr:col>5</xdr:col>
      <xdr:colOff>619125</xdr:colOff>
      <xdr:row>3</xdr:row>
      <xdr:rowOff>333375</xdr:rowOff>
    </xdr:to>
    <xdr:cxnSp macro="">
      <xdr:nvCxnSpPr>
        <xdr:cNvPr id="5" name="Conector de Seta Reta 4">
          <a:extLst>
            <a:ext uri="{FF2B5EF4-FFF2-40B4-BE49-F238E27FC236}">
              <a16:creationId xmlns:a16="http://schemas.microsoft.com/office/drawing/2014/main" id="{0210BB4C-D104-45DF-BFC5-23B3891E94EA}"/>
            </a:ext>
          </a:extLst>
        </xdr:cNvPr>
        <xdr:cNvCxnSpPr/>
      </xdr:nvCxnSpPr>
      <xdr:spPr>
        <a:xfrm flipH="1">
          <a:off x="6553200" y="1114425"/>
          <a:ext cx="752475" cy="0"/>
        </a:xfrm>
        <a:prstGeom prst="straightConnector1">
          <a:avLst/>
        </a:prstGeom>
        <a:ln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1</xdr:row>
      <xdr:rowOff>333375</xdr:rowOff>
    </xdr:from>
    <xdr:to>
      <xdr:col>5</xdr:col>
      <xdr:colOff>647700</xdr:colOff>
      <xdr:row>1</xdr:row>
      <xdr:rowOff>333375</xdr:rowOff>
    </xdr:to>
    <xdr:cxnSp macro="">
      <xdr:nvCxnSpPr>
        <xdr:cNvPr id="6" name="Conector de Seta Reta 5">
          <a:extLst>
            <a:ext uri="{FF2B5EF4-FFF2-40B4-BE49-F238E27FC236}">
              <a16:creationId xmlns:a16="http://schemas.microsoft.com/office/drawing/2014/main" id="{24A66EAB-4198-4452-867C-79BAB2466AAE}"/>
            </a:ext>
          </a:extLst>
        </xdr:cNvPr>
        <xdr:cNvCxnSpPr/>
      </xdr:nvCxnSpPr>
      <xdr:spPr>
        <a:xfrm flipH="1">
          <a:off x="6581775" y="533400"/>
          <a:ext cx="752475" cy="0"/>
        </a:xfrm>
        <a:prstGeom prst="straightConnector1">
          <a:avLst/>
        </a:prstGeom>
        <a:ln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</xdr:colOff>
      <xdr:row>7</xdr:row>
      <xdr:rowOff>342900</xdr:rowOff>
    </xdr:from>
    <xdr:to>
      <xdr:col>5</xdr:col>
      <xdr:colOff>619125</xdr:colOff>
      <xdr:row>7</xdr:row>
      <xdr:rowOff>342900</xdr:rowOff>
    </xdr:to>
    <xdr:cxnSp macro="">
      <xdr:nvCxnSpPr>
        <xdr:cNvPr id="7" name="Conector de Seta Reta 6">
          <a:extLst>
            <a:ext uri="{FF2B5EF4-FFF2-40B4-BE49-F238E27FC236}">
              <a16:creationId xmlns:a16="http://schemas.microsoft.com/office/drawing/2014/main" id="{8184C7E9-8505-4989-B1D8-4A6AA5150CFD}"/>
            </a:ext>
          </a:extLst>
        </xdr:cNvPr>
        <xdr:cNvCxnSpPr/>
      </xdr:nvCxnSpPr>
      <xdr:spPr>
        <a:xfrm flipH="1">
          <a:off x="6553200" y="2286000"/>
          <a:ext cx="752475" cy="0"/>
        </a:xfrm>
        <a:prstGeom prst="straightConnector1">
          <a:avLst/>
        </a:prstGeom>
        <a:ln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76200</xdr:colOff>
      <xdr:row>9</xdr:row>
      <xdr:rowOff>295275</xdr:rowOff>
    </xdr:from>
    <xdr:to>
      <xdr:col>5</xdr:col>
      <xdr:colOff>628650</xdr:colOff>
      <xdr:row>9</xdr:row>
      <xdr:rowOff>295275</xdr:rowOff>
    </xdr:to>
    <xdr:cxnSp macro="">
      <xdr:nvCxnSpPr>
        <xdr:cNvPr id="8" name="Conector de Seta Reta 7">
          <a:extLst>
            <a:ext uri="{FF2B5EF4-FFF2-40B4-BE49-F238E27FC236}">
              <a16:creationId xmlns:a16="http://schemas.microsoft.com/office/drawing/2014/main" id="{641EFE15-53AD-4692-8671-A8CC8F3B1EAD}"/>
            </a:ext>
          </a:extLst>
        </xdr:cNvPr>
        <xdr:cNvCxnSpPr/>
      </xdr:nvCxnSpPr>
      <xdr:spPr>
        <a:xfrm flipH="1">
          <a:off x="6562725" y="2819400"/>
          <a:ext cx="752475" cy="0"/>
        </a:xfrm>
        <a:prstGeom prst="straightConnector1">
          <a:avLst/>
        </a:prstGeom>
        <a:ln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4152901</xdr:colOff>
      <xdr:row>2</xdr:row>
      <xdr:rowOff>57150</xdr:rowOff>
    </xdr:from>
    <xdr:to>
      <xdr:col>1</xdr:col>
      <xdr:colOff>4400551</xdr:colOff>
      <xdr:row>2</xdr:row>
      <xdr:rowOff>161925</xdr:rowOff>
    </xdr:to>
    <xdr:sp macro="" textlink="">
      <xdr:nvSpPr>
        <xdr:cNvPr id="9" name="Triângulo isósceles 8">
          <a:extLst>
            <a:ext uri="{FF2B5EF4-FFF2-40B4-BE49-F238E27FC236}">
              <a16:creationId xmlns:a16="http://schemas.microsoft.com/office/drawing/2014/main" id="{DF308B49-8A75-4CBF-9371-FC2D52ABEBDF}"/>
            </a:ext>
          </a:extLst>
        </xdr:cNvPr>
        <xdr:cNvSpPr/>
      </xdr:nvSpPr>
      <xdr:spPr>
        <a:xfrm>
          <a:off x="4314826" y="638175"/>
          <a:ext cx="247650" cy="104775"/>
        </a:xfrm>
        <a:prstGeom prst="triangle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PONTO%20EQUIL&#205;BRIO.xlsx" TargetMode="External"/><Relationship Id="rId1" Type="http://schemas.openxmlformats.org/officeDocument/2006/relationships/hyperlink" Target="PONTO%20EQUIL&#205;BRIO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PONTO%20EQUIL&#205;BRIO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PONTO%20EQUIL&#205;BRI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B3:B11"/>
  <sheetViews>
    <sheetView tabSelected="1" workbookViewId="0">
      <selection activeCell="A14" sqref="A14"/>
    </sheetView>
  </sheetViews>
  <sheetFormatPr defaultRowHeight="15" x14ac:dyDescent="0.25"/>
  <cols>
    <col min="1" max="1" width="69.140625" style="24" customWidth="1"/>
    <col min="2" max="2" width="99.7109375" style="24" customWidth="1"/>
    <col min="3" max="3" width="2.85546875" style="24" customWidth="1"/>
    <col min="4" max="4" width="18.7109375" style="24" customWidth="1"/>
    <col min="5" max="5" width="20.42578125" style="24" customWidth="1"/>
    <col min="6" max="16384" width="9.140625" style="24"/>
  </cols>
  <sheetData>
    <row r="3" spans="2:2" ht="53.25" customHeight="1" x14ac:dyDescent="0.25"/>
    <row r="4" spans="2:2" ht="50.1" customHeight="1" x14ac:dyDescent="0.25">
      <c r="B4" s="26" t="s">
        <v>0</v>
      </c>
    </row>
    <row r="5" spans="2:2" ht="26.25" x14ac:dyDescent="0.25">
      <c r="B5" s="25"/>
    </row>
    <row r="6" spans="2:2" ht="50.1" customHeight="1" x14ac:dyDescent="0.25">
      <c r="B6" s="27" t="s">
        <v>1</v>
      </c>
    </row>
    <row r="10" spans="2:2" s="40" customFormat="1" x14ac:dyDescent="0.25"/>
    <row r="11" spans="2:2" s="40" customFormat="1" x14ac:dyDescent="0.25"/>
  </sheetData>
  <hyperlinks>
    <hyperlink ref="B4" r:id="rId1" location="'PE PRODUTO ÚNICO'!A1" xr:uid="{00000000-0004-0000-0000-000000000000}"/>
    <hyperlink ref="B6" r:id="rId2" location="'PE VÁRIOS PRODUTOS'!A1" xr:uid="{00000000-0004-0000-0000-000001000000}"/>
  </hyperlinks>
  <pageMargins left="0.511811024" right="0.511811024" top="0.78740157499999996" bottom="0.78740157499999996" header="0.31496062000000002" footer="0.3149606200000000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B1:L17"/>
  <sheetViews>
    <sheetView workbookViewId="0">
      <selection activeCell="B1" sqref="B1"/>
    </sheetView>
  </sheetViews>
  <sheetFormatPr defaultRowHeight="15" x14ac:dyDescent="0.25"/>
  <cols>
    <col min="1" max="1" width="6" style="1" customWidth="1"/>
    <col min="2" max="2" width="61.7109375" style="1" customWidth="1"/>
    <col min="3" max="3" width="2.42578125" style="1" customWidth="1"/>
    <col min="4" max="4" width="24.28515625" style="1" customWidth="1"/>
    <col min="5" max="5" width="2.28515625" style="1" customWidth="1"/>
    <col min="6" max="6" width="18.28515625" style="1" customWidth="1"/>
    <col min="7" max="7" width="14" style="1" customWidth="1"/>
    <col min="8" max="8" width="3.5703125" style="1" customWidth="1"/>
    <col min="9" max="9" width="15" style="1" customWidth="1"/>
    <col min="10" max="10" width="9.140625" style="1"/>
    <col min="11" max="11" width="2" style="1" customWidth="1"/>
    <col min="12" max="12" width="9.85546875" style="1" customWidth="1"/>
    <col min="13" max="16384" width="9.140625" style="1"/>
  </cols>
  <sheetData>
    <row r="1" spans="2:12" ht="41.25" customHeight="1" thickBot="1" x14ac:dyDescent="0.3">
      <c r="B1" s="29" t="s">
        <v>17</v>
      </c>
    </row>
    <row r="2" spans="2:12" s="5" customFormat="1" ht="30" customHeight="1" thickBot="1" x14ac:dyDescent="0.3">
      <c r="B2" s="3" t="s">
        <v>2</v>
      </c>
      <c r="C2" s="4"/>
      <c r="D2" s="6">
        <v>100</v>
      </c>
      <c r="F2" s="15" t="s">
        <v>8</v>
      </c>
    </row>
    <row r="3" spans="2:12" ht="15.75" thickBot="1" x14ac:dyDescent="0.3">
      <c r="B3" s="2"/>
    </row>
    <row r="4" spans="2:12" s="5" customFormat="1" ht="30" customHeight="1" thickBot="1" x14ac:dyDescent="0.3">
      <c r="B4" s="3" t="s">
        <v>4</v>
      </c>
      <c r="C4" s="4"/>
      <c r="D4" s="7">
        <v>0.4</v>
      </c>
      <c r="F4" s="15" t="s">
        <v>9</v>
      </c>
    </row>
    <row r="5" spans="2:12" ht="15.75" thickBot="1" x14ac:dyDescent="0.3"/>
    <row r="6" spans="2:12" s="5" customFormat="1" ht="30" customHeight="1" thickBot="1" x14ac:dyDescent="0.3">
      <c r="B6" s="3" t="s">
        <v>6</v>
      </c>
      <c r="C6" s="4"/>
      <c r="D6" s="6">
        <v>2000</v>
      </c>
      <c r="F6" s="15" t="s">
        <v>10</v>
      </c>
    </row>
    <row r="7" spans="2:12" s="5" customFormat="1" ht="15.75" customHeight="1" thickBot="1" x14ac:dyDescent="0.3">
      <c r="B7" s="3"/>
      <c r="C7" s="3"/>
      <c r="D7" s="3"/>
    </row>
    <row r="8" spans="2:12" s="5" customFormat="1" ht="30" customHeight="1" thickBot="1" x14ac:dyDescent="0.3">
      <c r="B8" s="3" t="s">
        <v>12</v>
      </c>
      <c r="C8" s="4"/>
      <c r="D8" s="6">
        <v>10000</v>
      </c>
      <c r="F8" s="15" t="s">
        <v>11</v>
      </c>
    </row>
    <row r="9" spans="2:12" s="5" customFormat="1" ht="15.75" customHeight="1" x14ac:dyDescent="0.25">
      <c r="B9" s="3"/>
      <c r="C9" s="3"/>
      <c r="D9" s="3"/>
    </row>
    <row r="10" spans="2:12" s="10" customFormat="1" ht="15.75" thickBot="1" x14ac:dyDescent="0.3"/>
    <row r="11" spans="2:12" s="8" customFormat="1" ht="30" customHeight="1" thickBot="1" x14ac:dyDescent="0.3">
      <c r="B11" s="11" t="s">
        <v>3</v>
      </c>
      <c r="C11" s="9"/>
      <c r="D11" s="12">
        <f>IF(D8=0,D6/D4,(D6+D8)/D4)</f>
        <v>30000</v>
      </c>
      <c r="F11" s="16" t="str">
        <f>IF(D8=0,"LUCRO IGUAL A ZERO [r$ 0,00]", "LUCRO DESEJADO IGUAL A R$")</f>
        <v>LUCRO DESEJADO IGUAL A R$</v>
      </c>
      <c r="I11" s="17">
        <f>D8</f>
        <v>10000</v>
      </c>
    </row>
    <row r="12" spans="2:12" s="10" customFormat="1" ht="15.75" thickBot="1" x14ac:dyDescent="0.3"/>
    <row r="13" spans="2:12" s="8" customFormat="1" ht="30" customHeight="1" thickBot="1" x14ac:dyDescent="0.3">
      <c r="B13" s="11" t="s">
        <v>5</v>
      </c>
      <c r="C13" s="9"/>
      <c r="D13" s="18">
        <f>D11/D2</f>
        <v>300</v>
      </c>
      <c r="F13" s="13" t="s">
        <v>7</v>
      </c>
      <c r="K13" s="11"/>
      <c r="L13" s="14">
        <f>D2</f>
        <v>100</v>
      </c>
    </row>
    <row r="14" spans="2:12" s="10" customFormat="1" x14ac:dyDescent="0.25"/>
    <row r="15" spans="2:12" s="10" customFormat="1" x14ac:dyDescent="0.25"/>
    <row r="16" spans="2:12" s="10" customFormat="1" x14ac:dyDescent="0.25"/>
    <row r="17" s="10" customFormat="1" x14ac:dyDescent="0.25"/>
  </sheetData>
  <hyperlinks>
    <hyperlink ref="B1" r:id="rId1" location="MENU!A1" xr:uid="{00000000-0004-0000-0100-000000000000}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B1:M21"/>
  <sheetViews>
    <sheetView zoomScaleNormal="100" workbookViewId="0">
      <selection activeCell="B1" sqref="B1"/>
    </sheetView>
  </sheetViews>
  <sheetFormatPr defaultRowHeight="15" x14ac:dyDescent="0.25"/>
  <cols>
    <col min="1" max="1" width="2.42578125" style="1" customWidth="1"/>
    <col min="2" max="2" width="67.7109375" style="1" bestFit="1" customWidth="1"/>
    <col min="3" max="3" width="2.42578125" style="1" customWidth="1"/>
    <col min="4" max="4" width="26.42578125" style="1" bestFit="1" customWidth="1"/>
    <col min="5" max="5" width="3" style="1" customWidth="1"/>
    <col min="6" max="6" width="18.28515625" style="1" customWidth="1"/>
    <col min="7" max="7" width="14" style="1" customWidth="1"/>
    <col min="8" max="8" width="3.5703125" style="1" customWidth="1"/>
    <col min="9" max="9" width="15" style="1" customWidth="1"/>
    <col min="10" max="10" width="9.140625" style="1"/>
    <col min="11" max="11" width="3.7109375" style="1" customWidth="1"/>
    <col min="12" max="12" width="12.85546875" style="1" customWidth="1"/>
    <col min="13" max="16384" width="9.140625" style="1"/>
  </cols>
  <sheetData>
    <row r="1" spans="2:13" ht="38.25" customHeight="1" thickBot="1" x14ac:dyDescent="0.3">
      <c r="B1" s="28" t="s">
        <v>17</v>
      </c>
    </row>
    <row r="2" spans="2:13" s="5" customFormat="1" ht="30" customHeight="1" thickBot="1" x14ac:dyDescent="0.3">
      <c r="B2" s="20" t="s">
        <v>26</v>
      </c>
      <c r="C2" s="4"/>
      <c r="D2" s="31">
        <v>10000</v>
      </c>
      <c r="F2" s="15" t="s">
        <v>13</v>
      </c>
      <c r="M2" s="22"/>
    </row>
    <row r="3" spans="2:13" ht="15.75" thickBot="1" x14ac:dyDescent="0.3">
      <c r="B3" s="23" t="s">
        <v>16</v>
      </c>
    </row>
    <row r="4" spans="2:13" s="5" customFormat="1" ht="30" customHeight="1" thickBot="1" x14ac:dyDescent="0.3">
      <c r="B4" s="19" t="str">
        <f>IF(B2="FATURAMENTO MÉDIO MENSAL [R$]:","CUSTOS VARIÁVEL MÉDIO MENSAL:","NÃO É NECESSÁRIO INFORMAR:")</f>
        <v>CUSTOS VARIÁVEL MÉDIO MENSAL:</v>
      </c>
      <c r="C4" s="4"/>
      <c r="D4" s="6">
        <v>6000</v>
      </c>
      <c r="F4" s="15" t="s">
        <v>14</v>
      </c>
    </row>
    <row r="5" spans="2:13" ht="15.75" thickBot="1" x14ac:dyDescent="0.3">
      <c r="D5" s="21">
        <f>(D2-D4)/D2</f>
        <v>0.4</v>
      </c>
    </row>
    <row r="6" spans="2:13" s="5" customFormat="1" ht="30" customHeight="1" thickBot="1" x14ac:dyDescent="0.3">
      <c r="B6" s="19" t="str">
        <f>IF(B2="FATURAMENTO MÉDIO MENSAL [R$]:","NÃO É NECESSÁRIO INFORMAR:",IF(B2="NÃO SEI INFORMAR","MARGEM DE CONTRIBUIÇÃO EM %:"))</f>
        <v>NÃO É NECESSÁRIO INFORMAR:</v>
      </c>
      <c r="C6" s="4"/>
      <c r="D6" s="7">
        <v>0.3</v>
      </c>
      <c r="F6" s="15" t="s">
        <v>15</v>
      </c>
    </row>
    <row r="7" spans="2:13" ht="15.75" thickBot="1" x14ac:dyDescent="0.3"/>
    <row r="8" spans="2:13" s="5" customFormat="1" ht="30" customHeight="1" thickBot="1" x14ac:dyDescent="0.3">
      <c r="B8" s="19" t="s">
        <v>6</v>
      </c>
      <c r="C8" s="4"/>
      <c r="D8" s="6">
        <v>6000</v>
      </c>
      <c r="F8" s="15" t="s">
        <v>10</v>
      </c>
    </row>
    <row r="9" spans="2:13" s="5" customFormat="1" ht="15.75" customHeight="1" thickBot="1" x14ac:dyDescent="0.3">
      <c r="B9" s="3"/>
      <c r="C9" s="3"/>
      <c r="D9" s="3"/>
    </row>
    <row r="10" spans="2:13" s="5" customFormat="1" ht="30" customHeight="1" thickBot="1" x14ac:dyDescent="0.3">
      <c r="B10" s="19" t="s">
        <v>12</v>
      </c>
      <c r="C10" s="4"/>
      <c r="D10" s="6">
        <v>2500</v>
      </c>
      <c r="F10" s="15" t="s">
        <v>11</v>
      </c>
    </row>
    <row r="11" spans="2:13" s="5" customFormat="1" ht="18" customHeight="1" x14ac:dyDescent="0.25">
      <c r="B11" s="3"/>
      <c r="C11" s="3"/>
      <c r="D11" s="3"/>
    </row>
    <row r="12" spans="2:13" s="10" customFormat="1" ht="14.25" customHeight="1" thickBot="1" x14ac:dyDescent="0.3"/>
    <row r="13" spans="2:13" s="8" customFormat="1" ht="30" customHeight="1" thickBot="1" x14ac:dyDescent="0.3">
      <c r="B13" s="11" t="str">
        <f>IF(D10=0,"PONTO DE EQUILÍBRIO OPERACIONAL EM [R$]:","PONTO DE EQUILÍBRIO ECONÔMICO EM [R$]:")</f>
        <v>PONTO DE EQUILÍBRIO ECONÔMICO EM [R$]:</v>
      </c>
      <c r="C13" s="9"/>
      <c r="D13" s="30">
        <f>IFERROR(IF(B2="FATURAMENTO MÉDIO MENSAL [R$]:",IF(D10&gt;0,(D10+D8)/((D2-D4)/D2),D8/((D2-D4)/D2)),IF(D10&gt;0,(D10+D8)/D6,D8/D6)),"Erro")</f>
        <v>21250</v>
      </c>
      <c r="F13" s="16" t="str">
        <f>IF(D10=0,"LUCRO IGUAL A ZERO [r$ 0,00]", "LUCRO DESEJADO IGUAL A R$")</f>
        <v>LUCRO DESEJADO IGUAL A R$</v>
      </c>
      <c r="I13" s="17">
        <f>D10</f>
        <v>2500</v>
      </c>
    </row>
    <row r="14" spans="2:13" s="10" customFormat="1" x14ac:dyDescent="0.25"/>
    <row r="16" spans="2:13" s="32" customFormat="1" x14ac:dyDescent="0.25">
      <c r="D16" s="33" t="s">
        <v>18</v>
      </c>
      <c r="F16" s="34" t="s">
        <v>24</v>
      </c>
      <c r="G16" s="34" t="s">
        <v>25</v>
      </c>
    </row>
    <row r="17" spans="4:7" s="32" customFormat="1" x14ac:dyDescent="0.25">
      <c r="D17" s="33" t="s">
        <v>19</v>
      </c>
      <c r="F17" s="35">
        <f>D13</f>
        <v>21250</v>
      </c>
      <c r="G17" s="36">
        <f>IFERROR(F17/$F$17,0)</f>
        <v>1</v>
      </c>
    </row>
    <row r="18" spans="4:7" s="32" customFormat="1" x14ac:dyDescent="0.25">
      <c r="D18" s="33" t="s">
        <v>20</v>
      </c>
      <c r="F18" s="37">
        <f>IF(B6="NÃO É NECESSÁRIO INFORMAR:",(D4/D2)*F17,(1-D6)*F17)</f>
        <v>12750</v>
      </c>
      <c r="G18" s="36">
        <f t="shared" ref="G18:G21" si="0">IFERROR(F18/$F$17,0)</f>
        <v>0.6</v>
      </c>
    </row>
    <row r="19" spans="4:7" s="32" customFormat="1" x14ac:dyDescent="0.25">
      <c r="D19" s="33" t="s">
        <v>23</v>
      </c>
      <c r="F19" s="38">
        <f>F17-F18</f>
        <v>8500</v>
      </c>
      <c r="G19" s="39">
        <f t="shared" si="0"/>
        <v>0.4</v>
      </c>
    </row>
    <row r="20" spans="4:7" s="32" customFormat="1" x14ac:dyDescent="0.25">
      <c r="D20" s="33" t="s">
        <v>21</v>
      </c>
      <c r="F20" s="37">
        <f>D8</f>
        <v>6000</v>
      </c>
      <c r="G20" s="36">
        <f t="shared" si="0"/>
        <v>0.28235294117647058</v>
      </c>
    </row>
    <row r="21" spans="4:7" s="32" customFormat="1" x14ac:dyDescent="0.25">
      <c r="D21" s="33" t="s">
        <v>22</v>
      </c>
      <c r="F21" s="35">
        <f>F17-F18-F20</f>
        <v>2500</v>
      </c>
      <c r="G21" s="36">
        <f t="shared" si="0"/>
        <v>0.11764705882352941</v>
      </c>
    </row>
  </sheetData>
  <conditionalFormatting sqref="D6">
    <cfRule type="expression" dxfId="1" priority="2">
      <formula>$B$6="NÃO É NECESSÁRIO INFORMAR:"</formula>
    </cfRule>
  </conditionalFormatting>
  <conditionalFormatting sqref="D2">
    <cfRule type="expression" dxfId="0" priority="1">
      <formula>$B$2="NÃO SEI INFORMAR"</formula>
    </cfRule>
  </conditionalFormatting>
  <dataValidations disablePrompts="1" count="1">
    <dataValidation type="list" allowBlank="1" showInputMessage="1" showErrorMessage="1" sqref="B2" xr:uid="{00000000-0002-0000-0200-000000000000}">
      <formula1>"FATURAMENTO MÉDIO MENSAL [R$]:, NÃO SEI INFORMAR"</formula1>
    </dataValidation>
  </dataValidations>
  <hyperlinks>
    <hyperlink ref="B1" r:id="rId1" location="MENU!A1" xr:uid="{00000000-0004-0000-0200-000000000000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MENU</vt:lpstr>
      <vt:lpstr>PE PRODUTO ÚNICO</vt:lpstr>
      <vt:lpstr>PE VÁRIOS PRODUTOS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Jenner</dc:creator>
  <cp:lastModifiedBy>Jenner</cp:lastModifiedBy>
  <dcterms:created xsi:type="dcterms:W3CDTF">2020-04-16T22:18:16Z</dcterms:created>
  <dcterms:modified xsi:type="dcterms:W3CDTF">2020-07-18T00:33:03Z</dcterms:modified>
</cp:coreProperties>
</file>